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studentlandstede-my.sharepoint.com/personal/boostra_meandercollege_nl/Documents/Eigenmethode/"/>
    </mc:Choice>
  </mc:AlternateContent>
  <xr:revisionPtr revIDLastSave="593" documentId="8_{33561A1F-82C8-9443-80CF-59E4677F4CB1}" xr6:coauthVersionLast="47" xr6:coauthVersionMax="47" xr10:uidLastSave="{B714757E-C99F-4E07-8C0B-E93448687AE5}"/>
  <bookViews>
    <workbookView xWindow="-108" yWindow="-108" windowWidth="23256" windowHeight="12576" activeTab="2" xr2:uid="{0BEAA8BD-EF49-544E-A8FC-60B12E882183}"/>
  </bookViews>
  <sheets>
    <sheet name="Schrijfvaardigheid" sheetId="1" r:id="rId1"/>
    <sheet name="Spreekvaardigheid" sheetId="3" r:id="rId2"/>
    <sheet name="Verantwoording" sheetId="4" r:id="rId3"/>
  </sheets>
  <definedNames>
    <definedName name="Niveaus">Spreekvaardigheid!$N$24:$N$33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3" l="1"/>
  <c r="P13" i="3"/>
  <c r="Q13" i="3" s="1"/>
  <c r="P14" i="3"/>
  <c r="Q14" i="3" s="1"/>
  <c r="P15" i="3"/>
  <c r="Q15" i="3" s="1"/>
  <c r="P16" i="3"/>
  <c r="Q16" i="3" s="1"/>
  <c r="P17" i="3"/>
  <c r="W14" i="3" s="1"/>
  <c r="P18" i="3"/>
  <c r="Q18" i="3" s="1"/>
  <c r="P12" i="3"/>
  <c r="Q12" i="3" s="1"/>
  <c r="Z21" i="3" l="1"/>
  <c r="AA21" i="3"/>
  <c r="AC22" i="3"/>
  <c r="AC21" i="3"/>
  <c r="AA30" i="3"/>
  <c r="AB22" i="3"/>
  <c r="AA29" i="3"/>
  <c r="Z22" i="3"/>
  <c r="AB33" i="3"/>
  <c r="AA18" i="3"/>
  <c r="AB17" i="3"/>
  <c r="AB30" i="3"/>
  <c r="AB29" i="3"/>
  <c r="AC29" i="3"/>
  <c r="Z18" i="3"/>
  <c r="AA34" i="3"/>
  <c r="AA17" i="3"/>
  <c r="AA33" i="3"/>
  <c r="Z32" i="3"/>
  <c r="AA31" i="3"/>
  <c r="X12" i="3"/>
  <c r="Z31" i="3"/>
  <c r="AC20" i="3"/>
  <c r="Z30" i="3"/>
  <c r="AB19" i="3"/>
  <c r="Z28" i="3"/>
  <c r="AC32" i="3"/>
  <c r="U12" i="3"/>
  <c r="AA20" i="3"/>
  <c r="AB18" i="3"/>
  <c r="Z34" i="3"/>
  <c r="AB32" i="3"/>
  <c r="AC31" i="3"/>
  <c r="V12" i="3"/>
  <c r="Z20" i="3"/>
  <c r="AA19" i="3"/>
  <c r="AC17" i="3"/>
  <c r="Z33" i="3"/>
  <c r="AA32" i="3"/>
  <c r="AB31" i="3"/>
  <c r="AC30" i="3"/>
  <c r="W12" i="3"/>
  <c r="AC28" i="3"/>
  <c r="Z17" i="3"/>
  <c r="AB21" i="3"/>
  <c r="AC19" i="3"/>
  <c r="Z29" i="3"/>
  <c r="AB28" i="3"/>
  <c r="AC34" i="3"/>
  <c r="AA22" i="3"/>
  <c r="AB20" i="3"/>
  <c r="AC18" i="3"/>
  <c r="AA28" i="3"/>
  <c r="AB34" i="3"/>
  <c r="AC33" i="3"/>
  <c r="Z19" i="3"/>
  <c r="Q17" i="3"/>
  <c r="AB26" i="3" l="1"/>
  <c r="AA23" i="3"/>
  <c r="AB23" i="3"/>
  <c r="AC23" i="3"/>
  <c r="Z23" i="3"/>
  <c r="AA26" i="3"/>
  <c r="AC26" i="3"/>
  <c r="Z26" i="3"/>
  <c r="AB24" i="3" l="1"/>
  <c r="W13" i="3" s="1"/>
  <c r="AA24" i="3"/>
  <c r="V13" i="3" s="1"/>
  <c r="Z24" i="3"/>
  <c r="U13" i="3" s="1"/>
  <c r="I9" i="3" s="1" a="1"/>
  <c r="I9" i="3" s="1"/>
  <c r="AC24" i="3"/>
  <c r="X1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<sst xmlns="http://schemas.openxmlformats.org/spreadsheetml/2006/main" count="149" uniqueCount="93">
  <si>
    <t>A1</t>
  </si>
  <si>
    <t>A2</t>
  </si>
  <si>
    <t>B1</t>
  </si>
  <si>
    <t>Woordenschat</t>
  </si>
  <si>
    <t>Je hebt een zeer elementaire woordenschat die bestaat uit geïsoleerde woorden en eenvoudige uitdrukkingen met betrekking tot persoonlijke gegevens en bepaalde concrete situaties.</t>
  </si>
  <si>
    <t>Grammaticale correctheid</t>
  </si>
  <si>
    <t>Je gebruikt een klein aantal eenvoudige constructies correct, maar maakt nog stelselmatig elementaire fouten – bijvoorbeeld door tijden niet correct te gebruiken; toch is meestal wel duidelijk wat je probeert te zeggen.</t>
  </si>
  <si>
    <t>Spelling, interpunctie en lay-out</t>
  </si>
  <si>
    <t xml:space="preserve">Je schrijft korte zinnen over alledaagse onderwerpen over, bijvoorbeeld een routebeschrijving. </t>
  </si>
  <si>
    <t>Samenhang</t>
  </si>
  <si>
    <t>Je verbindt woordgroepen met elkaar met eenvoudige verbindingswoorden als ‘en’, ‘maar’ en ‘omdat’.</t>
  </si>
  <si>
    <t>Je beschikt over een voldoende woorden om jezelf te redden bij je eerste levensbehoeften.</t>
  </si>
  <si>
    <t>Je gebruikt een klein aantal eenvoudige zinnen correct, maar maakt nog wel basisfouten – bijvoorbeeld door tijden niet correct te gebruiken; toch begrijpen anderen wat je probeert te zeggen.</t>
  </si>
  <si>
    <t>Bereik van de woordenschat</t>
  </si>
  <si>
    <t>Kan eenvoudige woorden en frasen gebruiken om bepaalde alledaagse voorwerpen te beschrijven (bijvoorbeeld de kleur van een auto, of deze groot of klein is). Kan eenvoudige frasen en zinnen produceren over zichzelf en over verbeelde mensen, bijvoorbeeld waar zij wonen en wat zij doen.</t>
  </si>
  <si>
    <t>Kan een inleiding tot een verhaal opstellen of een verhaal voortzetten, mits een woordenboek en referentiemateriaal kan worden geraadpleegd (bijvoorbeeld tabellen met werkwoordvervoegingen in een lesboek). Kan korte, eenvoudige verzonnen biografieën en eenvoudige gedichten over mensen produceren. Kan schriftelijk indrukken en meningen geven over onderwerpen binnen de persoonlijke interessesfeer (zoals levensstijl en cultuur, verhalen), gebruikmakend van elementaire alledaagse woorden en uitdrukkingen.</t>
  </si>
  <si>
    <t>A2+</t>
  </si>
  <si>
    <t xml:space="preserve">Kan een eenvoudig verhaal vertellen. Kan zeer kort en elementair gebeurtenissen, activiteiten in het verleden en persoonlijke ervaringen beschrijven. Kan alledaagse aspecten van de eigen omgeving, bijvoorbeeld mensen, plaatsen, werk- of studie-ervaringen beschrijven in zinnen die met elkaar verbonden zijn.
</t>
  </si>
  <si>
    <t>Kan een verhaal vertellen. Kan vertellen over een gebeurtenis, waargebeurd of verbeeld. Kan over ervaringen berichten en daarbij gevoelens en reacties beschrijven in eenvoudige samenhangende tekst. Kan heldere, gedetailleerde beschrijvingen geven over een scala van vertrouwde onderwerpen binnen het eigen interessegebied. Kan een onderwerp presenteren in een kort verslag of een poster, met gebruik van foto's en korte tekstblokken. Kan heldere samenhangende teksten produceren over uiteenlopende vertrouwde onderwerpen binnen het eigen interessegebied door een reeks kortere afzonderlijke elementen lineair met elkaar te verbinden.</t>
  </si>
  <si>
    <t>B1+</t>
  </si>
  <si>
    <t xml:space="preserve">Kan een eenvoudige recensie schrijven over een film, boek of tv-programma met de inzet van beperkt taalbereik.
Kan de chronologische volgorde in een verhalende tekst duidelijk aangeven.
Kan met enig vertrouwen verzamelde feitelijke informatie over vertrouwde alledaagse en niet-alledaagse zaken binnen het eigen vakgebied samenvatten, in een verslag opnemen en becommentariëren.
Kan een tekst produceren over een actueel onderwerp binnen de eigen persoonlijke interessesfeer, en daarbij eenvoudige taal gebruiken om de voor- en nadelen op te sommen en de eigen mening te onderbouwen.
Kan korte, eenvoudige opstellen produceren over belangwekkende onderwerpen.
</t>
  </si>
  <si>
    <t xml:space="preserve">Je schrijft de woorden redelijk correct (soms zoals je het uitspreekt). Je schrijft korte zinnen over alledaagse onderwerpen over, bijvoorbeeld een routebeschrijving. </t>
  </si>
  <si>
    <t xml:space="preserve">Je verbindt zinnetjes met elkaar met eenvoudige verbindingswoorden als ‘en’, ‘maar’ en ‘omdat’. </t>
  </si>
  <si>
    <t>Je beschikt over voldoende woorden om iets te zeggen over de meeste onderwerpen die betrekking hebben op het dagelijks leven, zoals familie, hobby´s en interesses, baantje, reizen en het nieuws. Je beheerst de woorden die tot de basis behoren goed, al maak je nog wel fouten als het wat moeilijker wordt of als het gaat over niet-vertrouwde onderwerpen en situaties.</t>
  </si>
  <si>
    <t>Je maakt met een redelijke mate van nauwkeurigheid gebruik van een aantal veelgebruikte zinnen en patronen die bekend zijn van meer voorspelbare situaties.</t>
  </si>
  <si>
    <t>Je schrijft korte zinnen over alledaagse onderwerpen over, bijvoorbeeld een routebeschrijving. Je schrijft fonetisch redelijk correct (maar niet noodzakelijkerwijs helemaal in de standaardspelling) korte woorden op uit je gesproken woordenschat.</t>
  </si>
  <si>
    <t xml:space="preserve">Je schrijft heldere doorlopende tekst die over het algemeen helemaal te begrijpen is. Spelling, leestekengebruik en lay-out zijn goed genoeg om het grootste deel van de tijd te kunnen worden gevolgd. </t>
  </si>
  <si>
    <t>Je verbindt een reeks kortere, op zichzelf staande zinnen tot een samenhangende opeenvolging van punten</t>
  </si>
  <si>
    <t>Je verbindt woordgroepen met elkaar met eenvoudige verbindingswoorden als ‘en’, ‘maar’ en ‘omdat’. Je gebruikt de meest voorkomende verbindingswoorden om enkelvoudige zinnen te verbinden om een verhaal te vertellen of iets te beschrijven als een eenvoudige opsomming van punten.</t>
  </si>
  <si>
    <t>Je beschikt over voldoende woorden om alledaagse handelingen uit te voeren die te maken hebben met vertrouwde situaties en onderwerpen. Je beschikt over een voldoende woordenschat om alledaagse handelingen uit te voeren die betrekking hebben op vertrouwde situaties en onderwerpen. Je schrijft de woorden redelijk correct (soms zoals je het uitspreekt)</t>
  </si>
  <si>
    <t>Je gebruikt een klein aantal eenvoudige zinnen correct, maar maakt nog wel basisfouten – bijvoorbeeld door tijden niet correct te gebruiken; toch begrijpen anderen wat je probeert te zeggen</t>
  </si>
  <si>
    <t xml:space="preserve">Je maakt met een redelijke mate van nauwkeurigheid gebruik van een aantal veelgebruikte zinnen en patronen die bekend zijn van meer voorspelbare situaties. </t>
  </si>
  <si>
    <t xml:space="preserve">Je verbindt een reeks kortere, op zichzelf staande zinnen tot een samenhangende opeenvolging van punten. </t>
  </si>
  <si>
    <t>Tempo &amp; articulatie</t>
  </si>
  <si>
    <t xml:space="preserve">Het spreektempo van je gesprekspartner is laag. Je gesprekspartner spreekt woorden heel langzaam en zorgvuldig uit. </t>
  </si>
  <si>
    <t xml:space="preserve">Je gebruikt een aantal eenvoudige constructies correct, maar maakt nog stelselmatig elementaire fouten – bijvoorbeeld door verschillende tijden door elkaar te gebruiken en niet te letten op congruentie; toch is meestal wel duidelijk wat je probeert te zeggen. </t>
  </si>
  <si>
    <t>Vloeiendheid</t>
  </si>
  <si>
    <t>Je hanteert zeer korte, geïsoleerde, voornamelijk kant-en-klare uitingen, met veel pauzes om naar uitdrukkingen te zoeken, minder vertrouwde woorden uit te spreken en de communicatie te herstellen.</t>
  </si>
  <si>
    <t>Je maakt je in korte gesprekjes verstaanbaar, ondanks korte stiltes, valse starts en herformuleringen.</t>
  </si>
  <si>
    <t>Je bent goed te volgen, hoewel je in langere stukken tekst soms pauzeert om na te denken over grammatica en woordkeuze en om fouten te verbeteren.</t>
  </si>
  <si>
    <t>Je gebruikt een aantal eenvoudige grammatica constructies correct, maar maakt nog regelmatig basisfouten – bijvoorbeeld door verschillende tijden door elkaar te gebruiken en niet te letten op samenhang; toch is meestal wel duidelijk wat je probeert te zeggen.</t>
  </si>
  <si>
    <t>Je beschikt over voldoende woorden om, soms wat uitgebreid, iets te zeggen over onderwerpen die te maken hebben met het dagelijks leven, zoals familie, hobby´s en interesses, reizen en actualiteiten.</t>
  </si>
  <si>
    <t>Je beschikt over voldoende woorden om alledaagse handelingen uit te voeren in bekende situaties en over bekende onderwerpen.</t>
  </si>
  <si>
    <t>Je gesprekspartner spreekt helder en langzaam. De zinnen zijn vaak gescheiden door pauzes.</t>
  </si>
  <si>
    <t>Woorden worden duidelijk uitgesproken. Het spreektempo is normaal.</t>
  </si>
  <si>
    <t>Duidelijke taal. Binnen eigen interessegebied wordt ook complexer taalgebruik begrepen.</t>
  </si>
  <si>
    <t>Je gesprekspartner gebruikt woorden die veel voorkomen, bekend uit eigen taal. Het woordgebruik is zeer eenvoudig. De zinnen zijn kort.</t>
  </si>
  <si>
    <t>Uitspraak</t>
  </si>
  <si>
    <t>Jouw uitspraak is duidelijk te verstaan, ook al is soms een duidelijk buitenlands accent te horen en maak je incidenteel uitspraakfouten.</t>
  </si>
  <si>
    <t>Je uitspraak is over het algemeen voldoende helder om te worden verstaan, ondanks een merkbaar buitenlands accent. Soms vragen ze jou om iets te herhalen.</t>
  </si>
  <si>
    <t>Je verbindt zinnen met de meest voorkomende verbindingswoorden om een verhaal te vertellen of iets te beschrijven als een eenvoudige opsomming van punten.</t>
  </si>
  <si>
    <t>Je verbindt woorden of woordgroepen met elkaar met heel elementaire lineaire verbindingswoorden als‘ en’ of ‘dan'</t>
  </si>
  <si>
    <t>Je uitspraak is over het algemeen voldoende helder om te worden verstaan, ondanks een merkbaar buitenlands accent, maar gesprekspartners zullen af en toe om herhaling moeten vragen.</t>
  </si>
  <si>
    <t>Je drukt je vrij gemakkelijk uit. Ondanks enige problemen met het maken van zinnen, die tot pauzes en ‘doodlopende wegen’ leiden, kun je zonder hulp je doel bereiken.</t>
  </si>
  <si>
    <t>Je beschikt over voldoende woorden om, soms wat uitgebreid, iets te zeggen over onderwerpen die te maken hebben met het dagelijks leven, zoals familie, hobby´s en interesses, en reizen.</t>
  </si>
  <si>
    <t xml:space="preserve">Je gesprekspartner gebruikt woorden en uitdrukkingen die hoogfrequent zijn. Het woordgebruik is concreet en alledaags, niet-idiomatisch. De zinnen zijn kort en eenvoudig.
</t>
  </si>
  <si>
    <t xml:space="preserve">Je beschikt over voldoende woordenschat om je te redden bij primaire levensbehoeften. </t>
  </si>
  <si>
    <t>Site avec les situations:
https://www.lhorizon.online/havo/havo-4/expression-orale-3</t>
  </si>
  <si>
    <t>B2</t>
  </si>
  <si>
    <t>Beschikt over voldoende woorden om zich, met enige omschrijvingen, te uiten over de meeste onderwerpen die betrekking hebben op het dagelijks leven, zoals familie, hobby's en interesses, werk, reizen en actualiteiten. Heeft een goede beheersing van een woordenschatbereik met betrekking tot vertrouwde onderwerpen en alledaagse situaties.</t>
  </si>
  <si>
    <t>Passendheid in woordkeuze is over het algemeen hoog, al komen enige verwarring en onjuist woordgebruik wel voor zonder de communicatie in de weg te staan.</t>
  </si>
  <si>
    <t>Heeft een goede beheersing van eenvoudige taalstructuren en sommige complexe grammaticale vormen, hoewel complexe structuren vaak op een starre manier en met enige onnauwkeurigheid gebruikt worden.Toont een betrekkelijk grote beheersing van de grammatica. Maakt geen vergissingen die tot misverstanden leiden.</t>
  </si>
  <si>
    <t>Kan een groot deel van de klanken in de doeltaal duidelijk articuleren in langere spreekbeurten; is volledig verstaanbaar ondanks een aantal stelselmatige uitspraakfouten.</t>
  </si>
  <si>
    <t>Kan een tegenargument introduceren in een eenvoudige betogende tekst (bijvoorbeeld met 'maar'). Kan gebruikmaken van een beperkt aantal cohesie bevorderende elementen om uitingen te verbinden tot een helder, coherent betoog, hoewel in een langere bijdrage sprake kan zijn van een zekere 'springerigheid'.</t>
  </si>
  <si>
    <t>Kan zo vloeiend en spontaan reageren dat een normale uitwisseling met gebruikers van de doeltaal mogelijk is zonder dat dit voor een van de partijen belastend is. Kan langere stukken taal produceren in een redelijk gelijkmatig tempo; ondanks eventueel aarzelen tijdens het zoeken naar patronen en uitdrukkingen, zijn er weinig merkbare pauzes.</t>
  </si>
  <si>
    <t xml:space="preserve">Woorden worden duidelijk uitgesproken. Het spreektempo is normaal. Incidenteel heb je moeite om woorden te begrijpen. </t>
  </si>
  <si>
    <t xml:space="preserve">Je verbindt een reeks kortere, op zichzelf staande, eenvoudige punten tot een samenhangend verhaal. </t>
  </si>
  <si>
    <t xml:space="preserve">Je verbindt een reeks kortere, op zichzelf staande, eenvoudige punten tot een samenhangend verhaal, hoewel dit soms moeite kost. </t>
  </si>
  <si>
    <t xml:space="preserve">Woorden worden duidelijk uitgesproken. Het spreektempo is normaal. Soms heb je moeite met het begrijpen van woorden. </t>
  </si>
  <si>
    <t>Jouw uitspraak is duidelijk te verstaan, ook al is soms een duidelijk buitenlands accent te horen en maak je consequent uitspraakfouten.</t>
  </si>
  <si>
    <t xml:space="preserve">Je spreekt redelijk nauwkeurig in vertrouwde omstandigheden. Je laat een goede grammaticale beheersing zien, maar met merkbare invloed vanuit je eigen taal. Fouten komen voor, maar het is altijd duidelijk wat je probeert te zeggen. Je spreekt in volledige zinnen. </t>
  </si>
  <si>
    <t xml:space="preserve">Je maakt met een redelijke mate van nauwkeurigheid gebruik van een reeks veelgebruikte 'zinnen' en patronen die je kent van meer voorspelbare situaties. Je spreekt meestal in volledige zinnen. </t>
  </si>
  <si>
    <t>HV2: 100% A2
Mavo4: 6=100%A2+
Havo4: 6=100% A2+
Havo5: 6= 100%B1
Atheneum5: 6=100%B1
Atheneum6: 6=100% B2</t>
  </si>
  <si>
    <t>Score</t>
  </si>
  <si>
    <t xml:space="preserve">Cijfer: </t>
  </si>
  <si>
    <t>Getoetst niveau</t>
  </si>
  <si>
    <t>B2+</t>
  </si>
  <si>
    <t xml:space="preserve">Telling: </t>
  </si>
  <si>
    <t>Toetsing 6 norm</t>
  </si>
  <si>
    <t>Toetsing 6</t>
  </si>
  <si>
    <t>Minpunten</t>
  </si>
  <si>
    <t>Plusplunten</t>
  </si>
  <si>
    <t>Cijfer</t>
  </si>
  <si>
    <t>Balans</t>
  </si>
  <si>
    <t>som</t>
  </si>
  <si>
    <t>Niveaus</t>
  </si>
  <si>
    <t>C1</t>
  </si>
  <si>
    <t>C1+</t>
  </si>
  <si>
    <t>C2</t>
  </si>
  <si>
    <t>Verantwoording tool</t>
  </si>
  <si>
    <t xml:space="preserve">Deze tool is ontworpen om een cijfer te genereren aan de hand van descriptoren zoals omschreven door het ERK. De descriptoren zijn op de volgende bronnen gebaseerd: 
- Het ERK 
- De descriptoren die beschreven staan in de module Leerplaninbeeld op www.slo.nl/ 
De berekening gaat uit van een te behalen niveau, bijvoorbeeld B1. Alle onderdelen dienen op dit niveau te worden gescoord voor een voldoende, er kan dus niet onderling gecompenseerd worden. 
- Het behalen van het getoetste niveau betekent dat het resultaat een 6 bedraagt. 
- Voor onderdelen die boven het getoetste niveau worden gescoord, worden pluspunten toegekend. 
- Mits een of meerdere onderdelen niet op het getoetste niveau worden gescoord, kan maximaal een 6 worden behaald. Onderdelen die onder het getoetste niveau worden gescoord, worden in mindering gebracht op het cijfer. </t>
  </si>
  <si>
    <t>Verantwoording cesuur / scoring</t>
  </si>
  <si>
    <t xml:space="preserve">Voor de verschillende onderdelen kunnen niveau's worden gescoord. Aan de hand van deze niveau's worden vervolgens punten toegekend of in mindering gebracht. Heronder staat in een voorbeeld aangegeven hoe punten worden toegekend, uitgeaande van B1 als toetsingsniveau. 
Bij hele niveau's word 0,6 toegekend. 
Bij subniveaus, bijvoorbeeld A2+ of een gedeeltelijk behaald bonuspunt wordt 0,3 toegekend.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</si>
</sst>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Aptos Narrow"/>
      <family val="2"/>
      <scheme val="minor"/>
    </font>
    <font>
      <sz val="8"/>
      <name val="Aptos Narrow"/>
      <family val="2"/>
      <scheme val="minor"/>
    </font>
    <font>
      <b/>
      <sz val="12"/>
      <color theme="1"/>
      <name val="Aptos Narrow"/>
      <family val="2"/>
      <scheme val="minor"/>
    </font>
    <font>
      <u/>
      <sz val="12"/>
      <color theme="10"/>
      <name val="Aptos Narrow"/>
      <family val="2"/>
      <scheme val="minor"/>
    </font>
    <font>
      <sz val="12"/>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40">
    <xf numFmtId="0" fontId="0" fillId="0" borderId="0" xfId="0"/>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vertical="top"/>
    </xf>
    <xf numFmtId="0" fontId="2" fillId="2" borderId="1"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Alignment="1">
      <alignment vertical="top" wrapText="1"/>
    </xf>
    <xf numFmtId="0" fontId="3" fillId="2" borderId="0" xfId="1" applyFill="1" applyAlignment="1">
      <alignment horizontal="left" vertical="top" wrapText="1"/>
    </xf>
    <xf numFmtId="0" fontId="0" fillId="0" borderId="2" xfId="0"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2" borderId="3" xfId="0" applyFont="1" applyFill="1" applyBorder="1" applyAlignment="1">
      <alignment horizontal="left" vertical="top" wrapText="1"/>
    </xf>
    <xf numFmtId="0" fontId="0" fillId="0" borderId="0" xfId="0" applyAlignment="1">
      <alignment horizontal="center" vertical="top" wrapText="1"/>
    </xf>
    <xf numFmtId="9" fontId="0" fillId="0" borderId="0" xfId="2" applyFont="1" applyAlignment="1">
      <alignment horizontal="left" vertical="top"/>
    </xf>
    <xf numFmtId="2" fontId="0" fillId="0" borderId="0" xfId="0" applyNumberFormat="1" applyAlignment="1">
      <alignment horizontal="left" vertical="top"/>
    </xf>
    <xf numFmtId="0" fontId="2" fillId="4" borderId="0" xfId="0" applyFont="1" applyFill="1" applyAlignment="1">
      <alignment horizontal="left" vertical="top" wrapText="1"/>
    </xf>
    <xf numFmtId="0" fontId="0" fillId="4" borderId="0" xfId="0" applyFill="1" applyAlignment="1">
      <alignment horizontal="left" vertical="top" wrapText="1"/>
    </xf>
    <xf numFmtId="0" fontId="0" fillId="4" borderId="8" xfId="0" applyFill="1"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5" borderId="0" xfId="0" applyFill="1" applyAlignment="1" applyProtection="1">
      <alignment horizontal="left" vertical="top" wrapText="1"/>
      <protection locked="0"/>
    </xf>
    <xf numFmtId="0" fontId="0" fillId="5" borderId="0" xfId="0" applyFill="1" applyAlignment="1" applyProtection="1">
      <alignment vertical="top" wrapText="1"/>
      <protection locked="0"/>
    </xf>
    <xf numFmtId="0" fontId="0" fillId="3" borderId="0" xfId="0" applyFill="1" applyAlignment="1" applyProtection="1">
      <alignment horizontal="left" vertical="top" wrapText="1"/>
      <protection locked="0"/>
    </xf>
    <xf numFmtId="0" fontId="0" fillId="0" borderId="0" xfId="0" applyAlignment="1">
      <alignment vertical="top" wrapText="1"/>
    </xf>
    <xf numFmtId="0" fontId="0" fillId="2" borderId="0" xfId="0" applyFill="1" applyAlignment="1">
      <alignment horizontal="center" vertical="top" wrapText="1"/>
    </xf>
    <xf numFmtId="0" fontId="0" fillId="2" borderId="0" xfId="0" applyFill="1"/>
    <xf numFmtId="0" fontId="2" fillId="2" borderId="9" xfId="0" applyFont="1" applyFill="1" applyBorder="1" applyAlignment="1">
      <alignment horizontal="center"/>
    </xf>
    <xf numFmtId="0" fontId="0" fillId="2" borderId="10" xfId="0" applyFill="1" applyBorder="1" applyAlignment="1">
      <alignment vertical="top" wrapText="1"/>
    </xf>
    <xf numFmtId="0" fontId="0" fillId="2" borderId="10" xfId="0" applyFill="1" applyBorder="1" applyAlignment="1">
      <alignment wrapText="1"/>
    </xf>
    <xf numFmtId="0" fontId="0" fillId="2" borderId="7" xfId="0" applyFill="1" applyBorder="1" applyAlignment="1">
      <alignment horizontal="center" vertical="top" wrapText="1"/>
    </xf>
    <xf numFmtId="0" fontId="0" fillId="0" borderId="0" xfId="0" applyAlignment="1">
      <alignment horizontal="center" vertical="top"/>
    </xf>
  </cellXfs>
  <cellStyles count="3">
    <cellStyle name="Hyperlink" xfId="1" builtinId="8"/>
    <cellStyle name="Procent" xfId="2"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horizon.online/havo/havo-4/expression-orale-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66592-2056-C443-9AC4-0D9DA91F7061}">
  <dimension ref="A1:H7"/>
  <sheetViews>
    <sheetView zoomScale="91" workbookViewId="0">
      <pane xSplit="1" ySplit="1" topLeftCell="D5" activePane="bottomRight" state="frozen"/>
      <selection pane="topRight" activeCell="B1" sqref="B1"/>
      <selection pane="bottomLeft" activeCell="A2" sqref="A2"/>
      <selection pane="bottomRight" activeCell="E6" sqref="E6"/>
    </sheetView>
  </sheetViews>
  <sheetFormatPr defaultColWidth="0" defaultRowHeight="15.6" zeroHeight="1" x14ac:dyDescent="0.3"/>
  <cols>
    <col min="1" max="1" width="19.796875" style="1" customWidth="1"/>
    <col min="2" max="6" width="42.69921875" style="12" customWidth="1"/>
    <col min="7" max="7" width="42.69921875" style="6" customWidth="1"/>
    <col min="8" max="8" width="42.69921875" style="4" hidden="1" customWidth="1"/>
    <col min="9" max="16384" width="10.796875" style="4" hidden="1"/>
  </cols>
  <sheetData>
    <row r="1" spans="1:7" s="2" customFormat="1" ht="16.2" thickBot="1" x14ac:dyDescent="0.35">
      <c r="A1" s="1"/>
      <c r="B1" s="17" t="s">
        <v>0</v>
      </c>
      <c r="C1" s="17" t="s">
        <v>1</v>
      </c>
      <c r="D1" s="17" t="s">
        <v>16</v>
      </c>
      <c r="E1" s="17" t="s">
        <v>2</v>
      </c>
      <c r="F1" s="17" t="s">
        <v>19</v>
      </c>
      <c r="G1" s="5"/>
    </row>
    <row r="2" spans="1:7" ht="166.8" customHeight="1" x14ac:dyDescent="0.3">
      <c r="A2" s="14" t="s">
        <v>3</v>
      </c>
      <c r="B2" s="15" t="s">
        <v>4</v>
      </c>
      <c r="C2" s="15" t="s">
        <v>11</v>
      </c>
      <c r="D2" s="15" t="s">
        <v>29</v>
      </c>
      <c r="E2" s="15" t="s">
        <v>23</v>
      </c>
      <c r="F2" s="15" t="s">
        <v>23</v>
      </c>
    </row>
    <row r="3" spans="1:7" ht="280.05" customHeight="1" x14ac:dyDescent="0.3">
      <c r="A3" s="18" t="s">
        <v>13</v>
      </c>
      <c r="B3" s="12" t="s">
        <v>14</v>
      </c>
      <c r="C3" s="12" t="s">
        <v>15</v>
      </c>
      <c r="D3" s="12" t="s">
        <v>17</v>
      </c>
      <c r="E3" s="12" t="s">
        <v>18</v>
      </c>
      <c r="F3" s="16" t="s">
        <v>20</v>
      </c>
    </row>
    <row r="4" spans="1:7" ht="85.8" customHeight="1" x14ac:dyDescent="0.3">
      <c r="A4" s="18" t="s">
        <v>5</v>
      </c>
      <c r="B4" s="12" t="s">
        <v>6</v>
      </c>
      <c r="C4" s="12" t="s">
        <v>12</v>
      </c>
      <c r="D4" s="12" t="s">
        <v>30</v>
      </c>
      <c r="E4" s="12" t="s">
        <v>24</v>
      </c>
      <c r="F4" s="12" t="s">
        <v>31</v>
      </c>
    </row>
    <row r="5" spans="1:7" ht="93.6" x14ac:dyDescent="0.3">
      <c r="A5" s="18" t="s">
        <v>7</v>
      </c>
      <c r="B5" s="12" t="s">
        <v>8</v>
      </c>
      <c r="C5" s="12" t="s">
        <v>21</v>
      </c>
      <c r="D5" s="12" t="s">
        <v>25</v>
      </c>
      <c r="E5" s="12" t="s">
        <v>26</v>
      </c>
      <c r="F5" s="12" t="s">
        <v>26</v>
      </c>
    </row>
    <row r="6" spans="1:7" ht="109.2" x14ac:dyDescent="0.3">
      <c r="A6" s="18" t="s">
        <v>9</v>
      </c>
      <c r="B6" s="12" t="s">
        <v>10</v>
      </c>
      <c r="C6" s="12" t="s">
        <v>22</v>
      </c>
      <c r="D6" s="12" t="s">
        <v>28</v>
      </c>
      <c r="E6" s="12" t="s">
        <v>27</v>
      </c>
      <c r="F6" s="12" t="s">
        <v>32</v>
      </c>
    </row>
    <row r="7" spans="1:7" s="7" customFormat="1" ht="159" customHeight="1" thickBot="1" x14ac:dyDescent="0.35">
      <c r="A7" s="19"/>
      <c r="B7" s="9"/>
      <c r="C7" s="9"/>
      <c r="D7" s="9"/>
      <c r="E7" s="9"/>
      <c r="F7" s="9"/>
      <c r="G7" s="6"/>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844CF-F871-CB41-8AD3-9649BB0EB6DD}">
  <sheetPr>
    <pageSetUpPr fitToPage="1"/>
  </sheetPr>
  <dimension ref="A1:AC34"/>
  <sheetViews>
    <sheetView zoomScale="50" zoomScaleNormal="90" workbookViewId="0">
      <pane xSplit="1" ySplit="1" topLeftCell="B2" activePane="bottomRight" state="frozen"/>
      <selection pane="topRight" activeCell="B1" sqref="B1"/>
      <selection pane="bottomLeft" activeCell="A2" sqref="A2"/>
      <selection pane="bottomRight" activeCell="D6" sqref="D6"/>
    </sheetView>
  </sheetViews>
  <sheetFormatPr defaultColWidth="0" defaultRowHeight="16.05" customHeight="1" zeroHeight="1" x14ac:dyDescent="0.3"/>
  <cols>
    <col min="1" max="1" width="23.296875" style="5" bestFit="1" customWidth="1"/>
    <col min="2" max="2" width="42.69921875" style="6" customWidth="1"/>
    <col min="3" max="4" width="42.69921875" style="3" customWidth="1"/>
    <col min="5" max="6" width="42.69921875" style="6" customWidth="1"/>
    <col min="7" max="7" width="4.296875" style="6" bestFit="1" customWidth="1"/>
    <col min="8" max="8" width="4.69921875" style="6" bestFit="1" customWidth="1"/>
    <col min="9" max="9" width="8" style="3" customWidth="1"/>
    <col min="10" max="10" width="13.8984375" style="3" customWidth="1"/>
    <col min="11" max="12" width="42.69921875" style="6" customWidth="1"/>
    <col min="13" max="13" width="42.69921875" style="4" hidden="1" customWidth="1"/>
    <col min="14" max="19" width="10.796875" style="4" hidden="1" customWidth="1"/>
    <col min="20" max="20" width="12.296875" style="4" hidden="1" customWidth="1"/>
    <col min="21" max="16384" width="10.796875" style="4" hidden="1"/>
  </cols>
  <sheetData>
    <row r="1" spans="1:29" s="2" customFormat="1" ht="31.8" thickBot="1" x14ac:dyDescent="0.35">
      <c r="A1" s="5"/>
      <c r="B1" s="8" t="s">
        <v>0</v>
      </c>
      <c r="C1" s="14" t="s">
        <v>1</v>
      </c>
      <c r="D1" s="13" t="s">
        <v>16</v>
      </c>
      <c r="E1" s="8" t="s">
        <v>2</v>
      </c>
      <c r="F1" s="5" t="s">
        <v>58</v>
      </c>
      <c r="G1" s="5" t="s">
        <v>86</v>
      </c>
      <c r="H1" s="5" t="s">
        <v>88</v>
      </c>
      <c r="I1" s="1" t="s">
        <v>73</v>
      </c>
      <c r="J1" s="1" t="s">
        <v>75</v>
      </c>
      <c r="K1" s="5"/>
      <c r="L1" s="5"/>
    </row>
    <row r="2" spans="1:29" ht="124.8" x14ac:dyDescent="0.3">
      <c r="A2" s="5" t="s">
        <v>3</v>
      </c>
      <c r="B2" s="12" t="s">
        <v>55</v>
      </c>
      <c r="C2" s="12" t="s">
        <v>46</v>
      </c>
      <c r="D2" s="26" t="s">
        <v>45</v>
      </c>
      <c r="E2" s="12" t="s">
        <v>45</v>
      </c>
      <c r="F2" s="15" t="s">
        <v>59</v>
      </c>
      <c r="G2" s="3"/>
      <c r="H2" s="3"/>
      <c r="I2" s="29" t="s">
        <v>2</v>
      </c>
      <c r="J2" s="31" t="s">
        <v>2</v>
      </c>
      <c r="L2" s="6" t="s">
        <v>72</v>
      </c>
    </row>
    <row r="3" spans="1:29" ht="46.8" x14ac:dyDescent="0.3">
      <c r="A3" s="5" t="s">
        <v>33</v>
      </c>
      <c r="B3" s="12" t="s">
        <v>34</v>
      </c>
      <c r="C3" s="12" t="s">
        <v>43</v>
      </c>
      <c r="D3" s="26" t="s">
        <v>68</v>
      </c>
      <c r="E3" s="12" t="s">
        <v>65</v>
      </c>
      <c r="F3" s="12" t="s">
        <v>44</v>
      </c>
      <c r="G3" s="3"/>
      <c r="H3" s="3"/>
      <c r="I3" s="29" t="s">
        <v>1</v>
      </c>
      <c r="J3" s="6"/>
      <c r="L3" s="11" t="s">
        <v>57</v>
      </c>
    </row>
    <row r="4" spans="1:29" ht="79.05" customHeight="1" x14ac:dyDescent="0.3">
      <c r="A4" s="5" t="s">
        <v>13</v>
      </c>
      <c r="B4" s="12" t="s">
        <v>56</v>
      </c>
      <c r="C4" s="12" t="s">
        <v>42</v>
      </c>
      <c r="D4" s="26" t="s">
        <v>54</v>
      </c>
      <c r="E4" s="12" t="s">
        <v>41</v>
      </c>
      <c r="F4" s="16" t="s">
        <v>60</v>
      </c>
      <c r="G4" s="32"/>
      <c r="H4" s="32"/>
      <c r="I4" s="30" t="s">
        <v>1</v>
      </c>
      <c r="J4" s="10"/>
      <c r="K4" s="10"/>
    </row>
    <row r="5" spans="1:29" ht="124.8" x14ac:dyDescent="0.3">
      <c r="A5" s="5" t="s">
        <v>5</v>
      </c>
      <c r="B5" s="12" t="s">
        <v>35</v>
      </c>
      <c r="C5" s="12" t="s">
        <v>40</v>
      </c>
      <c r="D5" s="26" t="s">
        <v>71</v>
      </c>
      <c r="E5" s="12" t="s">
        <v>70</v>
      </c>
      <c r="F5" s="12" t="s">
        <v>61</v>
      </c>
      <c r="G5" s="3"/>
      <c r="H5" s="3"/>
      <c r="I5" s="29" t="s">
        <v>1</v>
      </c>
      <c r="J5" s="6"/>
    </row>
    <row r="6" spans="1:29" ht="124.8" x14ac:dyDescent="0.3">
      <c r="A6" s="5" t="s">
        <v>36</v>
      </c>
      <c r="B6" s="12" t="s">
        <v>37</v>
      </c>
      <c r="C6" s="12" t="s">
        <v>38</v>
      </c>
      <c r="D6" s="26" t="s">
        <v>39</v>
      </c>
      <c r="E6" s="12" t="s">
        <v>53</v>
      </c>
      <c r="F6" s="12" t="s">
        <v>64</v>
      </c>
      <c r="G6" s="3"/>
      <c r="H6" s="3"/>
      <c r="I6" s="29" t="s">
        <v>1</v>
      </c>
      <c r="J6" s="6"/>
      <c r="K6" s="3"/>
    </row>
    <row r="7" spans="1:29" ht="86.4" customHeight="1" x14ac:dyDescent="0.3">
      <c r="A7" s="5" t="s">
        <v>47</v>
      </c>
      <c r="B7" s="12" t="s">
        <v>52</v>
      </c>
      <c r="C7" s="12" t="s">
        <v>49</v>
      </c>
      <c r="D7" s="26" t="s">
        <v>69</v>
      </c>
      <c r="E7" s="12" t="s">
        <v>48</v>
      </c>
      <c r="F7" s="12" t="s">
        <v>62</v>
      </c>
      <c r="G7" s="3"/>
      <c r="H7" s="3"/>
      <c r="I7" s="29" t="s">
        <v>16</v>
      </c>
      <c r="J7" s="6"/>
    </row>
    <row r="8" spans="1:29" ht="131.4" customHeight="1" thickBot="1" x14ac:dyDescent="0.35">
      <c r="A8" s="5" t="s">
        <v>9</v>
      </c>
      <c r="B8" s="27" t="s">
        <v>51</v>
      </c>
      <c r="C8" s="27" t="s">
        <v>50</v>
      </c>
      <c r="D8" s="28" t="s">
        <v>67</v>
      </c>
      <c r="E8" s="27" t="s">
        <v>66</v>
      </c>
      <c r="F8" s="27" t="s">
        <v>63</v>
      </c>
      <c r="G8" s="3"/>
      <c r="H8" s="3"/>
      <c r="I8" s="29" t="s">
        <v>1</v>
      </c>
      <c r="J8" s="6"/>
    </row>
    <row r="9" spans="1:29" ht="25.2" customHeight="1" thickBot="1" x14ac:dyDescent="0.35">
      <c r="A9" s="23" t="s">
        <v>74</v>
      </c>
      <c r="B9" s="24"/>
      <c r="C9" s="24"/>
      <c r="D9" s="24"/>
      <c r="E9" s="24"/>
      <c r="F9" s="24"/>
      <c r="G9" s="24"/>
      <c r="H9" s="24"/>
      <c r="I9" s="25" cm="1">
        <f t="array" ref="I9">_xlfn.IFS(J2="A2",U13,J2="A2+",V13,J2="b1",W13,J2="B2",X13)</f>
        <v>2.7</v>
      </c>
      <c r="J9" s="6"/>
    </row>
    <row r="10" spans="1:29" s="7" customFormat="1" ht="230.55" customHeight="1" x14ac:dyDescent="0.3">
      <c r="A10" s="5"/>
      <c r="B10" s="38"/>
      <c r="C10" s="38"/>
      <c r="D10" s="38"/>
      <c r="E10" s="38"/>
      <c r="F10" s="38"/>
      <c r="G10" s="33"/>
      <c r="H10" s="33"/>
      <c r="I10" s="20"/>
      <c r="J10" s="20"/>
      <c r="K10" s="6"/>
      <c r="L10" s="6"/>
    </row>
    <row r="11" spans="1:29" ht="16.05" hidden="1" customHeight="1" x14ac:dyDescent="0.3">
      <c r="O11" s="39" t="s">
        <v>77</v>
      </c>
      <c r="P11" s="39"/>
      <c r="Q11" s="4">
        <v>7</v>
      </c>
      <c r="R11" s="39" t="s">
        <v>78</v>
      </c>
      <c r="S11" s="39"/>
      <c r="U11" s="4" t="s">
        <v>1</v>
      </c>
      <c r="V11" s="4" t="s">
        <v>16</v>
      </c>
      <c r="W11" s="4" t="s">
        <v>2</v>
      </c>
      <c r="X11" s="4" t="s">
        <v>58</v>
      </c>
    </row>
    <row r="12" spans="1:29" ht="16.05" hidden="1" customHeight="1" x14ac:dyDescent="0.3">
      <c r="N12" s="4">
        <v>1</v>
      </c>
      <c r="O12" s="4" t="s">
        <v>0</v>
      </c>
      <c r="P12" s="4">
        <f>COUNTIF(I$2:I$8,O12)</f>
        <v>0</v>
      </c>
      <c r="Q12" s="21">
        <f>P12/Q$11</f>
        <v>0</v>
      </c>
      <c r="R12" s="4" t="str">
        <f>J2</f>
        <v>B1</v>
      </c>
      <c r="T12" s="4" t="s">
        <v>79</v>
      </c>
      <c r="U12" s="22" t="str">
        <f>IF(P12=0,"Ja","Nee")</f>
        <v>Ja</v>
      </c>
      <c r="V12" s="22" t="str">
        <f>IF(SUM(P12:P13)=0,"ja","nee")</f>
        <v>nee</v>
      </c>
      <c r="W12" s="22" t="str">
        <f>IF(SUM(P12:P14)=0,"ja","nee")</f>
        <v>nee</v>
      </c>
      <c r="X12" s="22" t="str">
        <f>IF(SUM(P12:P16)=0,"ja","nee")</f>
        <v>nee</v>
      </c>
    </row>
    <row r="13" spans="1:29" ht="16.05" hidden="1" customHeight="1" x14ac:dyDescent="0.3">
      <c r="N13" s="4">
        <v>2</v>
      </c>
      <c r="O13" s="4" t="s">
        <v>1</v>
      </c>
      <c r="P13" s="4">
        <f t="shared" ref="P13:P18" si="0">COUNTIF(I$2:I$8,O13)</f>
        <v>5</v>
      </c>
      <c r="Q13" s="21">
        <f t="shared" ref="Q13:Q18" si="1">P13/Q$11</f>
        <v>0.7142857142857143</v>
      </c>
      <c r="T13" s="4" t="s">
        <v>82</v>
      </c>
      <c r="U13" s="4">
        <f>IF(U12="ja",6+Z24,6-Z26)</f>
        <v>6.9</v>
      </c>
      <c r="V13" s="4">
        <f t="shared" ref="V13:X13" si="2">IF(V12="ja",6+AA24,6-AA26)</f>
        <v>3</v>
      </c>
      <c r="W13" s="4">
        <f t="shared" si="2"/>
        <v>2.7</v>
      </c>
      <c r="X13" s="4">
        <f t="shared" si="2"/>
        <v>-1.5</v>
      </c>
    </row>
    <row r="14" spans="1:29" ht="16.05" hidden="1" customHeight="1" x14ac:dyDescent="0.3">
      <c r="N14" s="4">
        <v>3</v>
      </c>
      <c r="O14" s="4" t="s">
        <v>16</v>
      </c>
      <c r="P14" s="4">
        <f t="shared" si="0"/>
        <v>1</v>
      </c>
      <c r="Q14" s="21">
        <f t="shared" si="1"/>
        <v>0.14285714285714285</v>
      </c>
      <c r="T14" s="4" t="s">
        <v>81</v>
      </c>
      <c r="W14" s="4">
        <f>P17*W21</f>
        <v>0</v>
      </c>
    </row>
    <row r="15" spans="1:29" ht="16.05" hidden="1" customHeight="1" x14ac:dyDescent="0.3">
      <c r="N15" s="4">
        <v>4</v>
      </c>
      <c r="O15" s="4" t="s">
        <v>2</v>
      </c>
      <c r="P15" s="4">
        <f t="shared" si="0"/>
        <v>1</v>
      </c>
      <c r="Q15" s="21">
        <f t="shared" si="1"/>
        <v>0.14285714285714285</v>
      </c>
    </row>
    <row r="16" spans="1:29" ht="16.05" hidden="1" customHeight="1" x14ac:dyDescent="0.3">
      <c r="N16" s="4">
        <v>5</v>
      </c>
      <c r="O16" s="4" t="s">
        <v>19</v>
      </c>
      <c r="P16" s="4">
        <f t="shared" si="0"/>
        <v>0</v>
      </c>
      <c r="Q16" s="21">
        <f t="shared" si="1"/>
        <v>0</v>
      </c>
      <c r="T16" s="4" t="s">
        <v>0</v>
      </c>
      <c r="Z16" s="4" t="s">
        <v>1</v>
      </c>
      <c r="AA16" s="4" t="s">
        <v>16</v>
      </c>
      <c r="AB16" s="4" t="s">
        <v>2</v>
      </c>
      <c r="AC16" s="4" t="s">
        <v>58</v>
      </c>
    </row>
    <row r="17" spans="14:29" ht="16.05" hidden="1" customHeight="1" x14ac:dyDescent="0.3">
      <c r="N17" s="4">
        <v>6</v>
      </c>
      <c r="O17" s="4" t="s">
        <v>58</v>
      </c>
      <c r="P17" s="4">
        <f t="shared" si="0"/>
        <v>0</v>
      </c>
      <c r="Q17" s="21">
        <f t="shared" si="1"/>
        <v>0</v>
      </c>
      <c r="T17" s="4" t="s">
        <v>1</v>
      </c>
      <c r="Z17" s="4">
        <f>U17*P13</f>
        <v>0</v>
      </c>
      <c r="AA17" s="4">
        <f>V17*P13</f>
        <v>0</v>
      </c>
      <c r="AB17" s="4">
        <f>W17*P13</f>
        <v>0</v>
      </c>
      <c r="AC17" s="4">
        <f>X17*P13</f>
        <v>0</v>
      </c>
    </row>
    <row r="18" spans="14:29" ht="16.05" hidden="1" customHeight="1" x14ac:dyDescent="0.3">
      <c r="N18" s="4">
        <v>7</v>
      </c>
      <c r="O18" s="4" t="s">
        <v>76</v>
      </c>
      <c r="P18" s="4">
        <f t="shared" si="0"/>
        <v>0</v>
      </c>
      <c r="Q18" s="21">
        <f t="shared" si="1"/>
        <v>0</v>
      </c>
      <c r="T18" s="4" t="s">
        <v>16</v>
      </c>
      <c r="U18" s="4">
        <v>0.3</v>
      </c>
      <c r="Z18" s="4">
        <f t="shared" ref="Z18:Z22" si="3">U18*P14</f>
        <v>0.3</v>
      </c>
      <c r="AA18" s="4">
        <f t="shared" ref="AA18:AA22" si="4">V18*P14</f>
        <v>0</v>
      </c>
      <c r="AB18" s="4">
        <f t="shared" ref="AB18:AB22" si="5">W18*P14</f>
        <v>0</v>
      </c>
      <c r="AC18" s="4">
        <f t="shared" ref="AC18:AC22" si="6">X18*P14</f>
        <v>0</v>
      </c>
    </row>
    <row r="19" spans="14:29" ht="16.05" hidden="1" customHeight="1" x14ac:dyDescent="0.3">
      <c r="T19" s="4" t="s">
        <v>2</v>
      </c>
      <c r="U19" s="4">
        <v>0.6</v>
      </c>
      <c r="V19" s="4">
        <v>0.3</v>
      </c>
      <c r="Z19" s="4">
        <f t="shared" si="3"/>
        <v>0.6</v>
      </c>
      <c r="AA19" s="4">
        <f t="shared" si="4"/>
        <v>0.3</v>
      </c>
      <c r="AB19" s="4">
        <f t="shared" si="5"/>
        <v>0</v>
      </c>
      <c r="AC19" s="4">
        <f t="shared" si="6"/>
        <v>0</v>
      </c>
    </row>
    <row r="20" spans="14:29" ht="16.05" hidden="1" customHeight="1" x14ac:dyDescent="0.3">
      <c r="T20" s="4" t="s">
        <v>19</v>
      </c>
      <c r="U20" s="4">
        <v>0.9</v>
      </c>
      <c r="V20" s="4">
        <v>0.6</v>
      </c>
      <c r="W20" s="4">
        <v>0.3</v>
      </c>
      <c r="Z20" s="4">
        <f t="shared" si="3"/>
        <v>0</v>
      </c>
      <c r="AA20" s="4">
        <f t="shared" si="4"/>
        <v>0</v>
      </c>
      <c r="AB20" s="4">
        <f t="shared" si="5"/>
        <v>0</v>
      </c>
      <c r="AC20" s="4">
        <f t="shared" si="6"/>
        <v>0</v>
      </c>
    </row>
    <row r="21" spans="14:29" ht="16.05" hidden="1" customHeight="1" x14ac:dyDescent="0.3">
      <c r="T21" s="4" t="s">
        <v>58</v>
      </c>
      <c r="U21" s="4">
        <v>1.2</v>
      </c>
      <c r="V21" s="4">
        <v>0.9</v>
      </c>
      <c r="W21" s="4">
        <v>0.6</v>
      </c>
      <c r="Z21" s="4">
        <f t="shared" si="3"/>
        <v>0</v>
      </c>
      <c r="AA21" s="4">
        <f t="shared" si="4"/>
        <v>0</v>
      </c>
      <c r="AB21" s="4">
        <f t="shared" si="5"/>
        <v>0</v>
      </c>
      <c r="AC21" s="4">
        <f t="shared" si="6"/>
        <v>0</v>
      </c>
    </row>
    <row r="22" spans="14:29" ht="16.05" hidden="1" customHeight="1" x14ac:dyDescent="0.3">
      <c r="T22" s="4" t="s">
        <v>76</v>
      </c>
      <c r="U22" s="4">
        <v>1.5</v>
      </c>
      <c r="V22" s="4">
        <v>1.2</v>
      </c>
      <c r="W22" s="4">
        <v>0.9</v>
      </c>
      <c r="X22" s="4">
        <v>0.3</v>
      </c>
      <c r="Z22" s="4">
        <f t="shared" si="3"/>
        <v>0</v>
      </c>
      <c r="AA22" s="4">
        <f t="shared" si="4"/>
        <v>0</v>
      </c>
      <c r="AB22" s="4">
        <f t="shared" si="5"/>
        <v>0</v>
      </c>
      <c r="AC22" s="4">
        <f t="shared" si="6"/>
        <v>0</v>
      </c>
    </row>
    <row r="23" spans="14:29" ht="16.05" hidden="1" customHeight="1" x14ac:dyDescent="0.3">
      <c r="N23" s="4" t="s">
        <v>85</v>
      </c>
      <c r="Y23" s="4" t="s">
        <v>84</v>
      </c>
      <c r="Z23" s="4">
        <f>SUM(Z17:Z22)</f>
        <v>0.89999999999999991</v>
      </c>
      <c r="AA23" s="4">
        <f t="shared" ref="AA23:AC23" si="7">SUM(AA17:AA22)</f>
        <v>0.3</v>
      </c>
      <c r="AB23" s="4">
        <f t="shared" si="7"/>
        <v>0</v>
      </c>
      <c r="AC23" s="4">
        <f t="shared" si="7"/>
        <v>0</v>
      </c>
    </row>
    <row r="24" spans="14:29" ht="16.05" hidden="1" customHeight="1" x14ac:dyDescent="0.3">
      <c r="N24" s="4" t="s">
        <v>0</v>
      </c>
      <c r="T24" s="4" t="s">
        <v>83</v>
      </c>
      <c r="Z24" s="4">
        <f>Z23-Z26</f>
        <v>0.89999999999999991</v>
      </c>
      <c r="AA24" s="4">
        <f t="shared" ref="AA24:AC24" si="8">AA23-AA26</f>
        <v>-2.7</v>
      </c>
      <c r="AB24" s="4">
        <f t="shared" si="8"/>
        <v>-3.3</v>
      </c>
      <c r="AC24" s="4">
        <f t="shared" si="8"/>
        <v>-7.5</v>
      </c>
    </row>
    <row r="25" spans="14:29" ht="16.05" hidden="1" customHeight="1" x14ac:dyDescent="0.3">
      <c r="N25" s="4" t="s">
        <v>1</v>
      </c>
    </row>
    <row r="26" spans="14:29" ht="16.05" hidden="1" customHeight="1" x14ac:dyDescent="0.3">
      <c r="N26" s="4" t="s">
        <v>16</v>
      </c>
      <c r="T26" s="4" t="s">
        <v>80</v>
      </c>
      <c r="Z26" s="4">
        <f>SUM(Z28:Z34)</f>
        <v>0</v>
      </c>
      <c r="AA26" s="4">
        <f t="shared" ref="AA26:AC26" si="9">SUM(AA28:AA34)</f>
        <v>3</v>
      </c>
      <c r="AB26" s="4">
        <f t="shared" si="9"/>
        <v>3.3</v>
      </c>
      <c r="AC26" s="4">
        <f t="shared" si="9"/>
        <v>7.5</v>
      </c>
    </row>
    <row r="27" spans="14:29" ht="16.05" hidden="1" customHeight="1" x14ac:dyDescent="0.3">
      <c r="N27" s="4" t="s">
        <v>2</v>
      </c>
    </row>
    <row r="28" spans="14:29" ht="16.05" hidden="1" customHeight="1" x14ac:dyDescent="0.3">
      <c r="N28" s="4" t="s">
        <v>19</v>
      </c>
      <c r="T28" s="4" t="s">
        <v>0</v>
      </c>
      <c r="U28" s="4">
        <v>0.6</v>
      </c>
      <c r="V28" s="4">
        <v>0.9</v>
      </c>
      <c r="W28" s="4">
        <v>0.9</v>
      </c>
      <c r="X28" s="4">
        <v>1.5</v>
      </c>
      <c r="Z28" s="4">
        <f>U28*P12</f>
        <v>0</v>
      </c>
      <c r="AA28" s="4">
        <f>V28*P12</f>
        <v>0</v>
      </c>
      <c r="AB28" s="4">
        <f>W28*P12</f>
        <v>0</v>
      </c>
      <c r="AC28" s="4">
        <f>X28*P12</f>
        <v>0</v>
      </c>
    </row>
    <row r="29" spans="14:29" ht="16.05" hidden="1" customHeight="1" x14ac:dyDescent="0.3">
      <c r="N29" s="4" t="s">
        <v>58</v>
      </c>
      <c r="T29" s="4" t="s">
        <v>1</v>
      </c>
      <c r="V29" s="4">
        <v>0.6</v>
      </c>
      <c r="W29" s="4">
        <v>0.6</v>
      </c>
      <c r="X29" s="4">
        <v>1.2</v>
      </c>
      <c r="Z29" s="4">
        <f t="shared" ref="Z29:Z34" si="10">U29*P13</f>
        <v>0</v>
      </c>
      <c r="AA29" s="4">
        <f t="shared" ref="AA29:AA34" si="11">V29*P13</f>
        <v>3</v>
      </c>
      <c r="AB29" s="4">
        <f t="shared" ref="AB29:AB34" si="12">W29*P13</f>
        <v>3</v>
      </c>
      <c r="AC29" s="4">
        <f t="shared" ref="AC29:AC34" si="13">X29*P13</f>
        <v>6</v>
      </c>
    </row>
    <row r="30" spans="14:29" ht="16.05" hidden="1" customHeight="1" x14ac:dyDescent="0.3">
      <c r="N30" s="4" t="s">
        <v>76</v>
      </c>
      <c r="T30" s="4" t="s">
        <v>16</v>
      </c>
      <c r="W30" s="4">
        <v>0.3</v>
      </c>
      <c r="X30" s="4">
        <v>0.9</v>
      </c>
      <c r="Z30" s="4">
        <f t="shared" si="10"/>
        <v>0</v>
      </c>
      <c r="AA30" s="4">
        <f t="shared" si="11"/>
        <v>0</v>
      </c>
      <c r="AB30" s="4">
        <f t="shared" si="12"/>
        <v>0.3</v>
      </c>
      <c r="AC30" s="4">
        <f t="shared" si="13"/>
        <v>0.9</v>
      </c>
    </row>
    <row r="31" spans="14:29" ht="16.05" hidden="1" customHeight="1" x14ac:dyDescent="0.3">
      <c r="N31" s="4" t="s">
        <v>86</v>
      </c>
      <c r="T31" s="4" t="s">
        <v>2</v>
      </c>
      <c r="X31" s="4">
        <v>0.6</v>
      </c>
      <c r="Z31" s="4">
        <f t="shared" si="10"/>
        <v>0</v>
      </c>
      <c r="AA31" s="4">
        <f t="shared" si="11"/>
        <v>0</v>
      </c>
      <c r="AB31" s="4">
        <f t="shared" si="12"/>
        <v>0</v>
      </c>
      <c r="AC31" s="4">
        <f t="shared" si="13"/>
        <v>0.6</v>
      </c>
    </row>
    <row r="32" spans="14:29" ht="16.05" hidden="1" customHeight="1" x14ac:dyDescent="0.3">
      <c r="N32" s="4" t="s">
        <v>87</v>
      </c>
      <c r="T32" s="4" t="s">
        <v>19</v>
      </c>
      <c r="X32" s="4">
        <v>0.3</v>
      </c>
      <c r="Z32" s="4">
        <f t="shared" si="10"/>
        <v>0</v>
      </c>
      <c r="AA32" s="4">
        <f t="shared" si="11"/>
        <v>0</v>
      </c>
      <c r="AB32" s="4">
        <f t="shared" si="12"/>
        <v>0</v>
      </c>
      <c r="AC32" s="4">
        <f t="shared" si="13"/>
        <v>0</v>
      </c>
    </row>
    <row r="33" spans="14:29" ht="16.05" hidden="1" customHeight="1" x14ac:dyDescent="0.3">
      <c r="N33" s="4" t="s">
        <v>88</v>
      </c>
      <c r="T33" s="4" t="s">
        <v>58</v>
      </c>
      <c r="Z33" s="4">
        <f t="shared" si="10"/>
        <v>0</v>
      </c>
      <c r="AA33" s="4">
        <f t="shared" si="11"/>
        <v>0</v>
      </c>
      <c r="AB33" s="4">
        <f t="shared" si="12"/>
        <v>0</v>
      </c>
      <c r="AC33" s="4">
        <f t="shared" si="13"/>
        <v>0</v>
      </c>
    </row>
    <row r="34" spans="14:29" ht="16.05" hidden="1" customHeight="1" x14ac:dyDescent="0.3">
      <c r="T34" s="4" t="s">
        <v>76</v>
      </c>
      <c r="Z34" s="4">
        <f t="shared" si="10"/>
        <v>0</v>
      </c>
      <c r="AA34" s="4">
        <f t="shared" si="11"/>
        <v>0</v>
      </c>
      <c r="AB34" s="4">
        <f t="shared" si="12"/>
        <v>0</v>
      </c>
      <c r="AC34" s="4">
        <f t="shared" si="13"/>
        <v>0</v>
      </c>
    </row>
  </sheetData>
  <sheetProtection selectLockedCells="1"/>
  <mergeCells count="3">
    <mergeCell ref="B10:F10"/>
    <mergeCell ref="O11:P11"/>
    <mergeCell ref="R11:S11"/>
  </mergeCells>
  <dataValidations count="1">
    <dataValidation type="list" allowBlank="1" showInputMessage="1" showErrorMessage="1" sqref="J2 I2:I8" xr:uid="{4D50301A-FB15-45C5-A7C6-2ADD6748CC07}">
      <formula1>Niveaus</formula1>
    </dataValidation>
  </dataValidations>
  <hyperlinks>
    <hyperlink ref="L3" r:id="rId1" display="https://www.lhorizon.online/havo/havo-4/expression-orale-3" xr:uid="{04A562CF-742B-4E48-89BB-B2C7E490505F}"/>
  </hyperlinks>
  <pageMargins left="0.7" right="0.7" top="0.75" bottom="0.75" header="0.3" footer="0.3"/>
  <pageSetup paperSize="9" scale="37"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5E02F-74E9-45EE-8393-1F7562B26218}">
  <dimension ref="A1:C7"/>
  <sheetViews>
    <sheetView tabSelected="1" topLeftCell="A4" zoomScale="160" zoomScaleNormal="160" workbookViewId="0">
      <selection activeCell="B1" sqref="B1"/>
    </sheetView>
  </sheetViews>
  <sheetFormatPr defaultColWidth="0" defaultRowHeight="15.6" zeroHeight="1" x14ac:dyDescent="0.3"/>
  <cols>
    <col min="1" max="1" width="8.796875" style="34" customWidth="1"/>
    <col min="2" max="2" width="88.19921875" customWidth="1"/>
    <col min="3" max="3" width="8.796875" style="34" customWidth="1"/>
    <col min="4" max="16384" width="8.796875" hidden="1"/>
  </cols>
  <sheetData>
    <row r="1" spans="2:2" s="34" customFormat="1" ht="52.8" customHeight="1" x14ac:dyDescent="0.3"/>
    <row r="2" spans="2:2" x14ac:dyDescent="0.3">
      <c r="B2" s="35" t="s">
        <v>89</v>
      </c>
    </row>
    <row r="3" spans="2:2" ht="204" customHeight="1" x14ac:dyDescent="0.3">
      <c r="B3" s="36" t="s">
        <v>90</v>
      </c>
    </row>
    <row r="4" spans="2:2" x14ac:dyDescent="0.3">
      <c r="B4" s="34"/>
    </row>
    <row r="5" spans="2:2" x14ac:dyDescent="0.3">
      <c r="B5" s="35" t="s">
        <v>91</v>
      </c>
    </row>
    <row r="6" spans="2:2" ht="93.6" x14ac:dyDescent="0.3">
      <c r="B6" s="37" t="s">
        <v>92</v>
      </c>
    </row>
    <row r="7" spans="2:2" ht="52.8" customHeight="1" x14ac:dyDescent="0.3">
      <c r="B7" s="34"/>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Schrijfvaardigheid</vt:lpstr>
      <vt:lpstr>Spreekvaardigheid</vt:lpstr>
      <vt:lpstr>Verantwoording</vt:lpstr>
      <vt:lpstr>Niveaus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Bastijn Oostra</dc:creator>
  <cp:lastModifiedBy>Bastijn Oostra</cp:lastModifiedBy>
  <cp:lastPrinted>2024-03-18T13:29:09Z</cp:lastPrinted>
  <dcterms:created xsi:type="dcterms:W3CDTF">2024-01-31T13:34:18Z</dcterms:created>
  <dcterms:modified xsi:type="dcterms:W3CDTF">2024-09-17T13:55:24Z</dcterms:modified>
</cp:coreProperties>
</file>